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'Вып.плана._9'!$A$2:$F$71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0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<sst xmlns="http://schemas.openxmlformats.org/spreadsheetml/2006/main" count="164" uniqueCount="164">
  <si>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</si>
  <si>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</si>
  <si>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</si>
  <si>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</si>
  <si>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</si>
  <si>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</si>
  <si>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</si>
  <si>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</si>
  <si>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</si>
  <si>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</si>
  <si>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</si>
  <si>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</si>
  <si>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</si>
  <si>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</si>
  <si>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</si>
  <si>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</si>
  <si>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к решению Совета депутатов</t>
  </si>
  <si>
    <t>000 1 01 02010 01 0000 110</t>
  </si>
  <si>
    <t xml:space="preserve">000  1 13 01995 10 0000 130   </t>
  </si>
  <si>
    <t>000 1 01 02030 01 0000 110</t>
  </si>
  <si>
    <t xml:space="preserve">000 1 16 00000 00 0000 000               </t>
  </si>
  <si>
    <t>000 1 16 90050 10 0000 140</t>
  </si>
  <si>
    <t xml:space="preserve">1.8. ШТРАФЫ, САНКЦИИ, ВОЗМЕЩЕНИЕ УЩЕРБА      </t>
  </si>
  <si>
    <t>1.8.1.  Прочие поступления от денежных взысканий (штрафов) и иных сумм в возмещение ущерба, зачисляемые в бюджеты поселений</t>
  </si>
  <si>
    <t xml:space="preserve">000 1 17 00000 00 0000 000               </t>
  </si>
  <si>
    <t>1.9. ПРОЧИЕ НЕНАЛОГОВЫЕ ДОХОДЫ</t>
  </si>
  <si>
    <t>000 1 17 01050 10 0000 180</t>
  </si>
  <si>
    <t>1.9.1.  Невыясненные поступления, зачисляемые в бюджеты поселений</t>
  </si>
  <si>
    <t>000 1 11 05075 10 0000 120</t>
  </si>
  <si>
    <t>(рублей)</t>
  </si>
  <si>
    <t>000 1 03 00000 00 0000 000</t>
  </si>
  <si>
    <t>000 1 03 02000 01 0000 110</t>
  </si>
  <si>
    <t>000 1 05 00000 00 0000 000</t>
  </si>
  <si>
    <t>000 1 05 03010 01 0000 110</t>
  </si>
  <si>
    <t>000 1 06 01030 10 0000 110</t>
  </si>
  <si>
    <t>000 1 06 06033 10 0000 110</t>
  </si>
  <si>
    <t>000 1 06 06043 10 0000 110</t>
  </si>
  <si>
    <t>НАЛОГОВЫЕ И НЕНАЛОГОВЫЕ ДОХОДЫ</t>
  </si>
  <si>
    <t>НАЛОГИ НА ПРИБЫЛЬ, ДОХОДЫ</t>
  </si>
  <si>
    <t>1.1.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</si>
  <si>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</si>
  <si>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</si>
  <si>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1.1.1.2. </t>
  </si>
  <si>
    <t xml:space="preserve"> НАЛОГИ НА ТОВАРЫ (РАБОТЫ, УСЛУГИ), РЕАЛИЗУЕМЫЕ НА ТЕРРИТОРИИ РОССИЙСКОЙ ФЕДЕРАЦИИ</t>
  </si>
  <si>
    <t>1.2.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</si>
  <si>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</si>
  <si>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</si>
  <si>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</si>
  <si>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</si>
  <si>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>НАЛОГИ НА СОВОКУПНЫЙ ДОХОД</t>
  </si>
  <si>
    <t>1.3.1.</t>
  </si>
  <si>
    <t>1.3</t>
  </si>
  <si>
    <t>НАЛОГИ НА ИМУЩЕСТВО</t>
  </si>
  <si>
    <t xml:space="preserve">1.4. </t>
  </si>
  <si>
    <t>Налог на имущество физических лиц</t>
  </si>
  <si>
    <t>1.4.1.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</si>
  <si>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</si>
  <si>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1.4.1.1. </t>
  </si>
  <si>
    <t xml:space="preserve">Земельный налог </t>
  </si>
  <si>
    <t xml:space="preserve">1.4.2.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</si>
  <si>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</si>
  <si>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</si>
  <si>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1.5.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</si>
  <si>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</si>
  <si>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1.5.1. </t>
  </si>
  <si>
    <t>1.5.1.1.</t>
  </si>
  <si>
    <t>ДОХОДЫ ОТ ИСПОЛЬЗОВАНИЯ ИМУЩЕСТВА, НАХОДЯЩЕГОСЯ В ГОСУДАРСТВЕННОЙ И МУНИЦИПАЛЬНОЙ СОБСТВЕННОСТИ</t>
  </si>
  <si>
    <t xml:space="preserve">1.6.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</si>
  <si>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</si>
  <si>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1.6.1.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</si>
  <si>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</si>
  <si>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1.6.1.1. </t>
  </si>
  <si>
    <t>ДОХОДЫ  ОТ  ОКАЗАНИЯ  ПЛАТНЫХ  УСЛУГ  (РАБОТ)  И  КОМПЕНСАЦИИ ЗАТРАТ ГОСУДАРСТВА</t>
  </si>
  <si>
    <t xml:space="preserve">1.7. </t>
  </si>
  <si>
    <t>Прочие доходы от оказания платных услуг  (работ) получателями средств бюджетов сельских поселений</t>
  </si>
  <si>
    <t xml:space="preserve">1.7.1. </t>
  </si>
  <si>
    <t>2.</t>
  </si>
  <si>
    <t xml:space="preserve">2.1. </t>
  </si>
  <si>
    <t xml:space="preserve">Дотации бюджетам сельских поселений на выравнивание бюджетной обеспеченности
</t>
  </si>
  <si>
    <t xml:space="preserve">2.1.1.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</si>
  <si>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</si>
  <si>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</si>
  <si>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</si>
  <si>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№ п/п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</si>
  <si>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</si>
  <si>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</si>
  <si>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Единый сельскохозяйственный налог</t>
  </si>
  <si>
    <t>1.</t>
  </si>
  <si>
    <t>Дотации бюджетам бюджетной системы Российской Федерации</t>
  </si>
  <si>
    <t>000 2 00 00000 00 0000 000</t>
  </si>
  <si>
    <t xml:space="preserve">БЕЗВОЗМЕЗДНЫЕ ПОСТУПЛЕНИЯ </t>
  </si>
  <si>
    <t>2.1.1.1.</t>
  </si>
  <si>
    <t xml:space="preserve">2.1.2. </t>
  </si>
  <si>
    <t xml:space="preserve">2.1.2.1. </t>
  </si>
  <si>
    <t xml:space="preserve">2.1.2.2. </t>
  </si>
  <si>
    <t xml:space="preserve">2.1.3. </t>
  </si>
  <si>
    <t>сельского поселения Казым</t>
  </si>
  <si>
    <t xml:space="preserve">1.2.1.3. </t>
  </si>
  <si>
    <t xml:space="preserve">1.2.1.4. </t>
  </si>
  <si>
    <t xml:space="preserve"> 000 1 13 00000 00 0000 000  </t>
  </si>
  <si>
    <t xml:space="preserve">Субвенции бюджетам бюджетной системы Российской Федерации </t>
  </si>
  <si>
    <t>Всего</t>
  </si>
  <si>
    <t>000 1 11 09045 10 0000 120</t>
  </si>
  <si>
    <t xml:space="preserve">1.6.2.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</si>
  <si>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</si>
  <si>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1.6.2.1.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</si>
  <si>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</si>
  <si>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000 1 11 0900 000 0000 120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</si>
  <si>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</si>
  <si>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</si>
  <si>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</si>
  <si>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</si>
  <si>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</si>
  <si>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</si>
  <si>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000 2 02 40000 00 0000 150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</si>
  <si>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</si>
  <si>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</si>
  <si>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</si>
  <si>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</si>
  <si>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</si>
  <si>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</si>
  <si>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</si>
  <si>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</si>
  <si>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2.1.3.2.</t>
  </si>
  <si>
    <t>Прочие межбюджетные трансферты, передаваемые в бюджеты сельских поселений</t>
  </si>
  <si>
    <t>2.2.</t>
  </si>
  <si>
    <t>ПРОЧИЕ БЕЗВОЗМЕЗДНЫЕ ПОСТУПЛЕНИЯ</t>
  </si>
  <si>
    <t>000 207 00000 00 0000 000</t>
  </si>
  <si>
    <t>2.2.1.</t>
  </si>
  <si>
    <t>Прочие безвозмездные поступления в бюджеты сельских поселений</t>
  </si>
  <si>
    <t>000 2 02 49999 10 0000 150</t>
  </si>
  <si>
    <t>000 207 05030 10 0000 150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</si>
  <si>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</si>
  <si>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</si>
  <si>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</si>
  <si>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>__________________</t>
  </si>
  <si>
    <t>000 1 01 02050 01 0000 110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</si>
  <si>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</si>
  <si>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 xml:space="preserve"> ПРИЛОЖЕНИЕ  1</t>
  </si>
  <si>
    <t>Утверждено</t>
  </si>
  <si>
    <t>Исполнено</t>
  </si>
  <si>
    <t xml:space="preserve">% испол-нения </t>
  </si>
  <si>
    <t xml:space="preserve">1.1.1. </t>
  </si>
  <si>
    <t>1.1.1.1.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</si>
  <si>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</si>
  <si>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</si>
  <si>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1.1.1.3.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</si>
  <si>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</si>
  <si>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1.1.1.4.</t>
  </si>
  <si>
    <t>бюджета сельского поселения Казым за 2020 год по кодам классификации доходов бюджетов</t>
  </si>
  <si>
    <t>Транспортный налог</t>
  </si>
  <si>
    <t xml:space="preserve">1.4.3. </t>
  </si>
  <si>
    <t xml:space="preserve">1.4.3.1. </t>
  </si>
  <si>
    <t xml:space="preserve">1.4.3.2. </t>
  </si>
  <si>
    <t>000 1 06 04000 00 0000 110</t>
  </si>
  <si>
    <t xml:space="preserve">1.8. </t>
  </si>
  <si>
    <t xml:space="preserve">1.8.1. </t>
  </si>
  <si>
    <t>ДОХОДЫ ОТ ПРОДАЖИ МАТЕРИАЛЬНЫХ И НЕМАТЕРИАЛЬНЫХ АКТИВОВ</t>
  </si>
  <si>
    <t>000 1 14 00000 00 0000 000</t>
  </si>
  <si>
    <t>000 1 14 02053 10 0000 410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</si>
  <si>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</si>
  <si>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Субсидии бюджетам бюджетной системы Российской Федерации </t>
  </si>
  <si>
    <t>000 2 02 20000 00 0000 150</t>
  </si>
  <si>
    <t xml:space="preserve"> от 20 мая 2021 года  №17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</si>
</sst>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\.00\.00"/>
    <numFmt numFmtId="183" formatCode="#,##0.00;[Red]\-#,##0.00;0.00"/>
    <numFmt numFmtId="184" formatCode="0000000"/>
    <numFmt numFmtId="185" formatCode="000000000"/>
    <numFmt numFmtId="186" formatCode="#,##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.0"/>
    <numFmt numFmtId="193" formatCode="#,##0.0_р_."/>
    <numFmt numFmtId="194" formatCode="0.0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53" applyNumberFormat="1" applyFont="1" applyFill="1" applyAlignment="1" applyProtection="1">
      <alignment/>
      <protection hidden="1"/>
    </xf>
    <xf numFmtId="0" fontId="3" fillId="0" borderId="0" xfId="53" applyFont="1" applyProtection="1">
      <alignment/>
      <protection hidden="1"/>
    </xf>
    <xf numFmtId="0" fontId="1" fillId="0" borderId="0" xfId="53">
      <alignment/>
      <protection/>
    </xf>
    <xf numFmtId="0" fontId="2" fillId="0" borderId="0" xfId="53" applyFont="1" applyFill="1" applyAlignment="1" applyProtection="1">
      <alignment/>
      <protection hidden="1"/>
    </xf>
    <xf numFmtId="0" fontId="4" fillId="0" borderId="0" xfId="53" applyFont="1">
      <alignment/>
      <protection/>
    </xf>
    <xf numFmtId="0" fontId="5" fillId="0" borderId="0" xfId="53" applyNumberFormat="1" applyFont="1" applyFill="1" applyAlignment="1" applyProtection="1">
      <alignment horizontal="centerContinuous"/>
      <protection hidden="1"/>
    </xf>
    <xf numFmtId="0" fontId="6" fillId="0" borderId="0" xfId="53" applyFont="1" applyFill="1" applyAlignment="1" applyProtection="1">
      <alignment/>
      <protection hidden="1"/>
    </xf>
    <xf numFmtId="0" fontId="2" fillId="0" borderId="0" xfId="53" applyNumberFormat="1" applyFont="1" applyFill="1" applyAlignment="1" applyProtection="1">
      <alignment vertical="top"/>
      <protection hidden="1"/>
    </xf>
    <xf numFmtId="0" fontId="5" fillId="0" borderId="0" xfId="53" applyNumberFormat="1" applyFont="1" applyFill="1" applyAlignment="1" applyProtection="1">
      <alignment horizontal="centerContinuous" vertical="top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1" fillId="0" borderId="0" xfId="53" applyAlignment="1">
      <alignment vertical="top"/>
      <protection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3" applyNumberFormat="1" applyFont="1" applyFill="1" applyAlignment="1" applyProtection="1">
      <alignment vertical="top"/>
      <protection hidden="1"/>
    </xf>
    <xf numFmtId="0" fontId="6" fillId="0" borderId="0" xfId="53" applyNumberFormat="1" applyFont="1" applyFill="1" applyAlignment="1" applyProtection="1">
      <alignment/>
      <protection hidden="1"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0" fontId="6" fillId="0" borderId="0" xfId="53" applyFont="1" applyFill="1" applyAlignment="1" applyProtection="1">
      <alignment horizontal="right" vertical="top"/>
      <protection hidden="1"/>
    </xf>
    <xf numFmtId="0" fontId="6" fillId="0" borderId="0" xfId="0" applyFont="1" applyAlignment="1">
      <alignment horizontal="center" vertical="top"/>
    </xf>
    <xf numFmtId="184" fontId="6" fillId="0" borderId="10" xfId="53" applyNumberFormat="1" applyFont="1" applyFill="1" applyBorder="1" applyAlignment="1" applyProtection="1">
      <alignment horizontal="center" vertical="center"/>
      <protection hidden="1"/>
    </xf>
    <xf numFmtId="4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3" applyNumberFormat="1" applyFont="1" applyFill="1" applyBorder="1" applyAlignment="1" applyProtection="1">
      <alignment horizontal="center" vertical="center"/>
      <protection hidden="1"/>
    </xf>
    <xf numFmtId="4" fontId="5" fillId="0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10" xfId="53" applyFont="1" applyBorder="1" applyAlignment="1">
      <alignment horizontal="center" vertical="center"/>
      <protection/>
    </xf>
    <xf numFmtId="49" fontId="6" fillId="0" borderId="10" xfId="53" applyNumberFormat="1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center"/>
      <protection/>
    </xf>
    <xf numFmtId="0" fontId="6" fillId="0" borderId="10" xfId="53" applyNumberFormat="1" applyFont="1" applyFill="1" applyBorder="1" applyAlignment="1" applyProtection="1">
      <alignment vertical="top" wrapText="1"/>
      <protection hidden="1"/>
    </xf>
    <xf numFmtId="0" fontId="6" fillId="32" borderId="10" xfId="53" applyNumberFormat="1" applyFont="1" applyFill="1" applyBorder="1" applyAlignment="1" applyProtection="1">
      <alignment horizontal="center" vertical="center" wrapText="1"/>
      <protection hidden="1"/>
    </xf>
    <xf numFmtId="49" fontId="6" fillId="32" borderId="10" xfId="53" applyNumberFormat="1" applyFont="1" applyFill="1" applyBorder="1" applyAlignment="1" applyProtection="1">
      <alignment horizontal="center" vertical="center" wrapText="1"/>
      <protection hidden="1"/>
    </xf>
    <xf numFmtId="4" fontId="6" fillId="32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vertical="top" wrapText="1"/>
      <protection hidden="1"/>
    </xf>
    <xf numFmtId="184" fontId="6" fillId="0" borderId="10" xfId="53" applyNumberFormat="1" applyFont="1" applyFill="1" applyBorder="1" applyAlignment="1" applyProtection="1">
      <alignment vertical="top"/>
      <protection hidden="1"/>
    </xf>
    <xf numFmtId="184" fontId="6" fillId="0" borderId="10" xfId="53" applyNumberFormat="1" applyFont="1" applyFill="1" applyBorder="1" applyAlignment="1" applyProtection="1">
      <alignment vertical="top" wrapText="1"/>
      <protection hidden="1"/>
    </xf>
    <xf numFmtId="192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192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32" borderId="10" xfId="53" applyNumberFormat="1" applyFont="1" applyFill="1" applyBorder="1" applyAlignment="1" applyProtection="1">
      <alignment horizontal="left" vertical="top" wrapText="1"/>
      <protection hidden="1"/>
    </xf>
    <xf numFmtId="0" fontId="1" fillId="0" borderId="0" xfId="53" applyBorder="1" applyAlignment="1">
      <alignment horizontal="center" vertical="center"/>
      <protection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0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5" fillId="0" borderId="11" xfId="53" applyNumberFormat="1" applyFont="1" applyFill="1" applyBorder="1" applyAlignment="1" applyProtection="1">
      <alignment horizontal="center" vertical="top"/>
      <protection hidden="1"/>
    </xf>
    <xf numFmtId="0" fontId="5" fillId="0" borderId="12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Fill="1" applyAlignment="1" applyProtection="1">
      <alignment horizont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view="pageBreakPreview" zoomScale="78" zoomScaleNormal="200" zoomScaleSheetLayoutView="78" workbookViewId="0" topLeftCell="A76">
      <selection activeCell="C13" sqref="C13:C14"/>
    </sheetView>
  </sheetViews>
  <sheetFormatPr defaultColWidth="9.00390625" defaultRowHeight="12.75"/>
  <cols>
    <col min="1" max="1" width="8.25390625" style="3" customWidth="1"/>
    <col min="2" max="2" width="47.375" style="11" customWidth="1"/>
    <col min="3" max="3" width="31.00390625" style="3" customWidth="1"/>
    <col min="4" max="4" width="17.125" style="3" customWidth="1"/>
    <col min="5" max="5" width="16.875" style="3" customWidth="1"/>
    <col min="6" max="6" width="11.875" style="3" customWidth="1"/>
    <col min="7" max="16384" width="9.125" style="3" customWidth="1"/>
  </cols>
  <sheetData>
    <row r="1" spans="2:6" ht="409.5" customHeight="1" hidden="1">
      <c r="B1" s="8"/>
      <c r="C1" s="1"/>
      <c r="D1" s="1"/>
      <c r="E1" s="1"/>
      <c r="F1" s="2"/>
    </row>
    <row r="2" spans="2:6" ht="15.75" hidden="1">
      <c r="B2" s="15"/>
      <c r="C2" s="19"/>
      <c r="D2" s="19"/>
      <c r="E2" s="19"/>
      <c r="F2" s="19"/>
    </row>
    <row r="3" spans="2:6" ht="18.75">
      <c r="B3" s="15"/>
      <c r="C3" s="50" t="s">
        <v>138</v>
      </c>
      <c r="D3" s="50"/>
      <c r="E3" s="50"/>
      <c r="F3" s="50"/>
    </row>
    <row r="4" spans="2:6" ht="18.75">
      <c r="B4" s="15"/>
      <c r="C4" s="50" t="s">
        <v>16</v>
      </c>
      <c r="D4" s="50"/>
      <c r="E4" s="50"/>
      <c r="F4" s="50"/>
    </row>
    <row r="5" spans="2:6" ht="18.75">
      <c r="B5" s="15"/>
      <c r="C5" s="51" t="s">
        <v>96</v>
      </c>
      <c r="D5" s="51"/>
      <c r="E5" s="51"/>
      <c r="F5" s="51"/>
    </row>
    <row r="6" spans="2:6" ht="18.75">
      <c r="B6" s="15"/>
      <c r="C6" s="50" t="s">
        <v>163</v>
      </c>
      <c r="D6" s="50"/>
      <c r="E6" s="50"/>
      <c r="F6" s="50"/>
    </row>
    <row r="7" spans="2:6" ht="15.75">
      <c r="B7" s="15"/>
      <c r="C7" s="19"/>
      <c r="D7" s="19"/>
      <c r="E7" s="19"/>
      <c r="F7" s="19"/>
    </row>
    <row r="8" spans="2:6" ht="34.5" customHeight="1">
      <c r="B8" s="9"/>
      <c r="C8" s="6"/>
      <c r="D8" s="6"/>
      <c r="E8" s="6"/>
      <c r="F8" s="7"/>
    </row>
    <row r="9" spans="2:6" s="5" customFormat="1" ht="15.75">
      <c r="B9" s="43" t="s">
        <v>3</v>
      </c>
      <c r="C9" s="43"/>
      <c r="D9" s="43"/>
      <c r="E9" s="43"/>
      <c r="F9" s="43"/>
    </row>
    <row r="10" spans="2:6" ht="15.75">
      <c r="B10" s="43" t="s">
        <v>149</v>
      </c>
      <c r="C10" s="43"/>
      <c r="D10" s="43"/>
      <c r="E10" s="43"/>
      <c r="F10" s="43"/>
    </row>
    <row r="11" spans="2:6" ht="25.5" customHeight="1">
      <c r="B11" s="17"/>
      <c r="C11" s="17"/>
      <c r="D11" s="17"/>
      <c r="E11" s="17"/>
      <c r="F11" s="17"/>
    </row>
    <row r="12" spans="2:6" ht="15.75">
      <c r="B12" s="15"/>
      <c r="C12" s="16"/>
      <c r="D12" s="16"/>
      <c r="E12" s="16"/>
      <c r="F12" s="18" t="s">
        <v>29</v>
      </c>
    </row>
    <row r="13" spans="1:6" ht="15.75" customHeight="1">
      <c r="A13" s="42" t="s">
        <v>83</v>
      </c>
      <c r="B13" s="44" t="s">
        <v>1</v>
      </c>
      <c r="C13" s="42" t="s">
        <v>0</v>
      </c>
      <c r="D13" s="42" t="s">
        <v>139</v>
      </c>
      <c r="E13" s="48" t="s">
        <v>140</v>
      </c>
      <c r="F13" s="42" t="s">
        <v>141</v>
      </c>
    </row>
    <row r="14" spans="1:6" ht="22.5" customHeight="1">
      <c r="A14" s="42"/>
      <c r="B14" s="44"/>
      <c r="C14" s="42"/>
      <c r="D14" s="42"/>
      <c r="E14" s="49"/>
      <c r="F14" s="42"/>
    </row>
    <row r="15" spans="1:6" ht="14.25" customHeight="1">
      <c r="A15" s="12">
        <v>1</v>
      </c>
      <c r="B15" s="38">
        <v>2</v>
      </c>
      <c r="C15" s="12">
        <v>3</v>
      </c>
      <c r="D15" s="12">
        <v>4</v>
      </c>
      <c r="E15" s="12">
        <v>5</v>
      </c>
      <c r="F15" s="12">
        <v>6</v>
      </c>
    </row>
    <row r="16" spans="1:6" ht="18.75" customHeight="1">
      <c r="A16" s="27" t="s">
        <v>87</v>
      </c>
      <c r="B16" s="32" t="s">
        <v>37</v>
      </c>
      <c r="C16" s="12" t="s">
        <v>4</v>
      </c>
      <c r="D16" s="21">
        <f>D17+D23+D29+D31+D38+D41+D46+D52</f>
        <v>4913615.2</v>
      </c>
      <c r="E16" s="21">
        <f>E17+E23+E29+E31+E38+E41+E46+E52</f>
        <v>5408416.2</v>
      </c>
      <c r="F16" s="36">
        <f>E16/D16*100</f>
        <v>110.06999896939426</v>
      </c>
    </row>
    <row r="17" spans="1:6" ht="18" customHeight="1">
      <c r="A17" s="25" t="s">
        <v>39</v>
      </c>
      <c r="B17" s="28" t="s">
        <v>38</v>
      </c>
      <c r="C17" s="13" t="s">
        <v>5</v>
      </c>
      <c r="D17" s="22">
        <f>D18</f>
        <v>1874553.07</v>
      </c>
      <c r="E17" s="22">
        <f>E18</f>
        <v>2038366.7</v>
      </c>
      <c r="F17" s="35">
        <f aca="true" t="shared" si="0" ref="F17:F67">E17/D17*100</f>
        <v>108.73880993937397</v>
      </c>
    </row>
    <row r="18" spans="1:6" ht="18.75" customHeight="1">
      <c r="A18" s="13" t="s">
        <v>142</v>
      </c>
      <c r="B18" s="37" t="s">
        <v>40</v>
      </c>
      <c r="C18" s="14" t="s">
        <v>6</v>
      </c>
      <c r="D18" s="22">
        <f>D19+D20+D21+D22</f>
        <v>1874553.07</v>
      </c>
      <c r="E18" s="22">
        <f>E19+E20+E21+E22</f>
        <v>2038366.7</v>
      </c>
      <c r="F18" s="35">
        <f t="shared" si="0"/>
        <v>108.73880993937397</v>
      </c>
    </row>
    <row r="19" spans="1:6" ht="96.75" customHeight="1">
      <c r="A19" s="13" t="s">
        <v>143</v>
      </c>
      <c r="B19" s="37" t="s">
        <v>41</v>
      </c>
      <c r="C19" s="14" t="s">
        <v>17</v>
      </c>
      <c r="D19" s="22">
        <v>1873500</v>
      </c>
      <c r="E19" s="22">
        <v>2037310.16</v>
      </c>
      <c r="F19" s="35">
        <f t="shared" si="0"/>
        <v>108.74353669602348</v>
      </c>
    </row>
    <row r="20" spans="1:6" ht="146.25" customHeight="1">
      <c r="A20" s="13" t="s">
        <v>42</v>
      </c>
      <c r="B20" s="37" t="s">
        <v>144</v>
      </c>
      <c r="C20" s="14" t="s">
        <v>145</v>
      </c>
      <c r="D20" s="22">
        <v>756.07</v>
      </c>
      <c r="E20" s="22">
        <v>756.07</v>
      </c>
      <c r="F20" s="35">
        <f t="shared" si="0"/>
        <v>100</v>
      </c>
    </row>
    <row r="21" spans="1:6" ht="68.25" customHeight="1">
      <c r="A21" s="13" t="s">
        <v>146</v>
      </c>
      <c r="B21" s="37" t="s">
        <v>147</v>
      </c>
      <c r="C21" s="14" t="s">
        <v>19</v>
      </c>
      <c r="D21" s="22">
        <v>297</v>
      </c>
      <c r="E21" s="22">
        <v>300.47</v>
      </c>
      <c r="F21" s="35">
        <f t="shared" si="0"/>
        <v>101.16835016835017</v>
      </c>
    </row>
    <row r="22" spans="1:6" ht="130.5" customHeight="1">
      <c r="A22" s="13" t="s">
        <v>148</v>
      </c>
      <c r="B22" s="39" t="s">
        <v>137</v>
      </c>
      <c r="C22" s="14" t="s">
        <v>136</v>
      </c>
      <c r="D22" s="22">
        <v>0</v>
      </c>
      <c r="E22" s="22">
        <v>0</v>
      </c>
      <c r="F22" s="35">
        <v>0</v>
      </c>
    </row>
    <row r="23" spans="1:6" ht="46.5" customHeight="1">
      <c r="A23" s="25" t="s">
        <v>44</v>
      </c>
      <c r="B23" s="28" t="s">
        <v>43</v>
      </c>
      <c r="C23" s="14" t="s">
        <v>30</v>
      </c>
      <c r="D23" s="22">
        <f>D24</f>
        <v>1765800</v>
      </c>
      <c r="E23" s="22">
        <f>E24</f>
        <v>1727936.2799999998</v>
      </c>
      <c r="F23" s="35">
        <f t="shared" si="0"/>
        <v>97.85571865443424</v>
      </c>
    </row>
    <row r="24" spans="1:6" ht="48.75" customHeight="1">
      <c r="A24" s="25" t="s">
        <v>46</v>
      </c>
      <c r="B24" s="28" t="s">
        <v>45</v>
      </c>
      <c r="C24" s="14" t="s">
        <v>31</v>
      </c>
      <c r="D24" s="22">
        <f>D25+D26+D27+D28</f>
        <v>1765800</v>
      </c>
      <c r="E24" s="22">
        <f>E25+E26+E27+E28</f>
        <v>1727936.2799999998</v>
      </c>
      <c r="F24" s="35">
        <f t="shared" si="0"/>
        <v>97.85571865443424</v>
      </c>
    </row>
    <row r="25" spans="1:6" ht="156.75" customHeight="1">
      <c r="A25" s="25" t="s">
        <v>47</v>
      </c>
      <c r="B25" s="28" t="s">
        <v>115</v>
      </c>
      <c r="C25" s="14" t="s">
        <v>116</v>
      </c>
      <c r="D25" s="22">
        <v>639900</v>
      </c>
      <c r="E25" s="22">
        <v>796989.44</v>
      </c>
      <c r="F25" s="35">
        <f t="shared" si="0"/>
        <v>124.54906079074854</v>
      </c>
    </row>
    <row r="26" spans="1:6" ht="189.75" customHeight="1">
      <c r="A26" s="25" t="s">
        <v>48</v>
      </c>
      <c r="B26" s="28" t="s">
        <v>117</v>
      </c>
      <c r="C26" s="14" t="s">
        <v>118</v>
      </c>
      <c r="D26" s="22">
        <v>4200</v>
      </c>
      <c r="E26" s="22">
        <v>5700.64</v>
      </c>
      <c r="F26" s="35">
        <f t="shared" si="0"/>
        <v>135.7295238095238</v>
      </c>
    </row>
    <row r="27" spans="1:6" ht="156" customHeight="1">
      <c r="A27" s="25" t="s">
        <v>97</v>
      </c>
      <c r="B27" s="28" t="s">
        <v>119</v>
      </c>
      <c r="C27" s="14" t="s">
        <v>120</v>
      </c>
      <c r="D27" s="22">
        <v>1240700</v>
      </c>
      <c r="E27" s="22">
        <v>1072174.72</v>
      </c>
      <c r="F27" s="35">
        <f t="shared" si="0"/>
        <v>86.41691948093818</v>
      </c>
    </row>
    <row r="28" spans="1:6" ht="161.25" customHeight="1">
      <c r="A28" s="25" t="s">
        <v>98</v>
      </c>
      <c r="B28" s="28" t="s">
        <v>121</v>
      </c>
      <c r="C28" s="14" t="s">
        <v>122</v>
      </c>
      <c r="D28" s="22">
        <v>-119000</v>
      </c>
      <c r="E28" s="22">
        <v>-146928.52</v>
      </c>
      <c r="F28" s="35">
        <f t="shared" si="0"/>
        <v>123.4693445378151</v>
      </c>
    </row>
    <row r="29" spans="1:6" ht="21" customHeight="1">
      <c r="A29" s="26" t="s">
        <v>51</v>
      </c>
      <c r="B29" s="28" t="s">
        <v>49</v>
      </c>
      <c r="C29" s="14" t="s">
        <v>32</v>
      </c>
      <c r="D29" s="22">
        <f>D30</f>
        <v>30</v>
      </c>
      <c r="E29" s="22">
        <f>E30</f>
        <v>30</v>
      </c>
      <c r="F29" s="35">
        <f t="shared" si="0"/>
        <v>100</v>
      </c>
    </row>
    <row r="30" spans="1:6" ht="23.25" customHeight="1">
      <c r="A30" s="25" t="s">
        <v>50</v>
      </c>
      <c r="B30" s="28" t="s">
        <v>86</v>
      </c>
      <c r="C30" s="14" t="s">
        <v>33</v>
      </c>
      <c r="D30" s="22">
        <v>30</v>
      </c>
      <c r="E30" s="22">
        <v>30</v>
      </c>
      <c r="F30" s="35">
        <f t="shared" si="0"/>
        <v>100</v>
      </c>
    </row>
    <row r="31" spans="1:6" ht="15.75" customHeight="1">
      <c r="A31" s="25" t="s">
        <v>53</v>
      </c>
      <c r="B31" s="28" t="s">
        <v>52</v>
      </c>
      <c r="C31" s="13" t="s">
        <v>7</v>
      </c>
      <c r="D31" s="22">
        <f>D32+D35+D34</f>
        <v>162319.84</v>
      </c>
      <c r="E31" s="22">
        <f>E32+E35+E34</f>
        <v>178361.65000000002</v>
      </c>
      <c r="F31" s="35">
        <f t="shared" si="0"/>
        <v>109.88283995351402</v>
      </c>
    </row>
    <row r="32" spans="1:6" ht="18.75" customHeight="1">
      <c r="A32" s="25" t="s">
        <v>55</v>
      </c>
      <c r="B32" s="28" t="s">
        <v>54</v>
      </c>
      <c r="C32" s="13" t="s">
        <v>8</v>
      </c>
      <c r="D32" s="22">
        <f>D33</f>
        <v>66500</v>
      </c>
      <c r="E32" s="22">
        <f>E33</f>
        <v>83813.08</v>
      </c>
      <c r="F32" s="35">
        <f t="shared" si="0"/>
        <v>126.03470676691731</v>
      </c>
    </row>
    <row r="33" spans="1:6" ht="66" customHeight="1">
      <c r="A33" s="25" t="s">
        <v>57</v>
      </c>
      <c r="B33" s="28" t="s">
        <v>56</v>
      </c>
      <c r="C33" s="13" t="s">
        <v>34</v>
      </c>
      <c r="D33" s="22">
        <v>66500</v>
      </c>
      <c r="E33" s="22">
        <v>83813.08</v>
      </c>
      <c r="F33" s="35">
        <f t="shared" si="0"/>
        <v>126.03470676691731</v>
      </c>
    </row>
    <row r="34" spans="1:6" ht="28.5" customHeight="1">
      <c r="A34" s="25" t="s">
        <v>59</v>
      </c>
      <c r="B34" s="28" t="s">
        <v>150</v>
      </c>
      <c r="C34" s="13" t="s">
        <v>154</v>
      </c>
      <c r="D34" s="22">
        <v>23000</v>
      </c>
      <c r="E34" s="22">
        <v>21343.88</v>
      </c>
      <c r="F34" s="35">
        <f t="shared" si="0"/>
        <v>92.79947826086958</v>
      </c>
    </row>
    <row r="35" spans="1:6" ht="14.25" customHeight="1">
      <c r="A35" s="25" t="s">
        <v>151</v>
      </c>
      <c r="B35" s="28" t="s">
        <v>58</v>
      </c>
      <c r="C35" s="13" t="s">
        <v>9</v>
      </c>
      <c r="D35" s="22">
        <f>D36+D37</f>
        <v>72819.84</v>
      </c>
      <c r="E35" s="22">
        <f>E36+E37</f>
        <v>73204.69</v>
      </c>
      <c r="F35" s="35">
        <f t="shared" si="0"/>
        <v>100.52849608018914</v>
      </c>
    </row>
    <row r="36" spans="1:6" ht="60.75" customHeight="1">
      <c r="A36" s="25" t="s">
        <v>152</v>
      </c>
      <c r="B36" s="28" t="s">
        <v>60</v>
      </c>
      <c r="C36" s="13" t="s">
        <v>35</v>
      </c>
      <c r="D36" s="22">
        <v>57300</v>
      </c>
      <c r="E36" s="22">
        <v>53926.01</v>
      </c>
      <c r="F36" s="35">
        <f t="shared" si="0"/>
        <v>94.11171029668412</v>
      </c>
    </row>
    <row r="37" spans="1:6" ht="62.25" customHeight="1">
      <c r="A37" s="25" t="s">
        <v>153</v>
      </c>
      <c r="B37" s="28" t="s">
        <v>61</v>
      </c>
      <c r="C37" s="13" t="s">
        <v>36</v>
      </c>
      <c r="D37" s="22">
        <v>15519.84</v>
      </c>
      <c r="E37" s="22">
        <v>19278.68</v>
      </c>
      <c r="F37" s="35">
        <f t="shared" si="0"/>
        <v>124.21957958329469</v>
      </c>
    </row>
    <row r="38" spans="1:6" ht="15.75" customHeight="1">
      <c r="A38" s="25" t="s">
        <v>62</v>
      </c>
      <c r="B38" s="28" t="s">
        <v>85</v>
      </c>
      <c r="C38" s="13" t="s">
        <v>10</v>
      </c>
      <c r="D38" s="22">
        <f>D39</f>
        <v>12000</v>
      </c>
      <c r="E38" s="22">
        <f>E39</f>
        <v>12200</v>
      </c>
      <c r="F38" s="35">
        <f t="shared" si="0"/>
        <v>101.66666666666666</v>
      </c>
    </row>
    <row r="39" spans="1:6" ht="64.5" customHeight="1">
      <c r="A39" s="25" t="s">
        <v>64</v>
      </c>
      <c r="B39" s="28" t="s">
        <v>63</v>
      </c>
      <c r="C39" s="13" t="s">
        <v>11</v>
      </c>
      <c r="D39" s="22">
        <f>D40</f>
        <v>12000</v>
      </c>
      <c r="E39" s="22">
        <f>E40</f>
        <v>12200</v>
      </c>
      <c r="F39" s="35">
        <f t="shared" si="0"/>
        <v>101.66666666666666</v>
      </c>
    </row>
    <row r="40" spans="1:6" ht="111" customHeight="1">
      <c r="A40" s="25" t="s">
        <v>65</v>
      </c>
      <c r="B40" s="28" t="s">
        <v>84</v>
      </c>
      <c r="C40" s="13" t="s">
        <v>12</v>
      </c>
      <c r="D40" s="22">
        <v>12000</v>
      </c>
      <c r="E40" s="22">
        <v>12200</v>
      </c>
      <c r="F40" s="35">
        <f t="shared" si="0"/>
        <v>101.66666666666666</v>
      </c>
    </row>
    <row r="41" spans="1:6" ht="61.5" customHeight="1">
      <c r="A41" s="25" t="s">
        <v>67</v>
      </c>
      <c r="B41" s="28" t="s">
        <v>66</v>
      </c>
      <c r="C41" s="13" t="s">
        <v>13</v>
      </c>
      <c r="D41" s="22">
        <f>D42+D44</f>
        <v>934797.09</v>
      </c>
      <c r="E41" s="22">
        <f>E42+E44</f>
        <v>1287406.37</v>
      </c>
      <c r="F41" s="35">
        <f t="shared" si="0"/>
        <v>137.72040839365474</v>
      </c>
    </row>
    <row r="42" spans="1:6" ht="127.5" customHeight="1">
      <c r="A42" s="25" t="s">
        <v>69</v>
      </c>
      <c r="B42" s="28" t="s">
        <v>68</v>
      </c>
      <c r="C42" s="13" t="s">
        <v>14</v>
      </c>
      <c r="D42" s="22">
        <f>D43</f>
        <v>668797.09</v>
      </c>
      <c r="E42" s="22">
        <f>E43</f>
        <v>1018329.84</v>
      </c>
      <c r="F42" s="35">
        <f t="shared" si="0"/>
        <v>152.26289934963683</v>
      </c>
    </row>
    <row r="43" spans="1:6" ht="47.25" customHeight="1">
      <c r="A43" s="25" t="s">
        <v>71</v>
      </c>
      <c r="B43" s="28" t="s">
        <v>70</v>
      </c>
      <c r="C43" s="13" t="s">
        <v>28</v>
      </c>
      <c r="D43" s="22">
        <v>668797.09</v>
      </c>
      <c r="E43" s="22">
        <v>1018329.84</v>
      </c>
      <c r="F43" s="35">
        <f t="shared" si="0"/>
        <v>152.26289934963683</v>
      </c>
    </row>
    <row r="44" spans="1:6" ht="126" customHeight="1">
      <c r="A44" s="25" t="s">
        <v>103</v>
      </c>
      <c r="B44" s="28" t="s">
        <v>106</v>
      </c>
      <c r="C44" s="13" t="s">
        <v>107</v>
      </c>
      <c r="D44" s="22">
        <f>D45</f>
        <v>266000</v>
      </c>
      <c r="E44" s="22">
        <f>E45</f>
        <v>269076.53</v>
      </c>
      <c r="F44" s="35">
        <f t="shared" si="0"/>
        <v>101.15659022556392</v>
      </c>
    </row>
    <row r="45" spans="1:6" ht="111.75" customHeight="1">
      <c r="A45" s="25" t="s">
        <v>105</v>
      </c>
      <c r="B45" s="28" t="s">
        <v>104</v>
      </c>
      <c r="C45" s="13" t="s">
        <v>102</v>
      </c>
      <c r="D45" s="22">
        <v>266000</v>
      </c>
      <c r="E45" s="22">
        <v>269076.53</v>
      </c>
      <c r="F45" s="35">
        <f t="shared" si="0"/>
        <v>101.15659022556392</v>
      </c>
    </row>
    <row r="46" spans="1:6" ht="47.25" customHeight="1">
      <c r="A46" s="25" t="s">
        <v>73</v>
      </c>
      <c r="B46" s="28" t="s">
        <v>72</v>
      </c>
      <c r="C46" s="13" t="s">
        <v>99</v>
      </c>
      <c r="D46" s="22">
        <f>D47</f>
        <v>7365.2</v>
      </c>
      <c r="E46" s="22">
        <f>E47</f>
        <v>7365.2</v>
      </c>
      <c r="F46" s="35">
        <f t="shared" si="0"/>
        <v>100</v>
      </c>
    </row>
    <row r="47" spans="1:6" ht="48.75" customHeight="1">
      <c r="A47" s="25" t="s">
        <v>75</v>
      </c>
      <c r="B47" s="28" t="s">
        <v>74</v>
      </c>
      <c r="C47" s="13" t="s">
        <v>18</v>
      </c>
      <c r="D47" s="22">
        <v>7365.2</v>
      </c>
      <c r="E47" s="22">
        <v>7365.2</v>
      </c>
      <c r="F47" s="35">
        <f t="shared" si="0"/>
        <v>100</v>
      </c>
    </row>
    <row r="48" spans="1:6" ht="31.5" customHeight="1" hidden="1">
      <c r="A48" s="25"/>
      <c r="B48" s="28" t="s">
        <v>22</v>
      </c>
      <c r="C48" s="14" t="s">
        <v>20</v>
      </c>
      <c r="D48" s="22" t="e">
        <f>#REF!+#REF!</f>
        <v>#REF!</v>
      </c>
      <c r="E48" s="22"/>
      <c r="F48" s="35" t="e">
        <f t="shared" si="0"/>
        <v>#REF!</v>
      </c>
    </row>
    <row r="49" spans="1:6" ht="63" customHeight="1" hidden="1">
      <c r="A49" s="25"/>
      <c r="B49" s="28" t="s">
        <v>23</v>
      </c>
      <c r="C49" s="13" t="s">
        <v>21</v>
      </c>
      <c r="D49" s="22" t="e">
        <f>#REF!+#REF!</f>
        <v>#REF!</v>
      </c>
      <c r="E49" s="22"/>
      <c r="F49" s="35" t="e">
        <f t="shared" si="0"/>
        <v>#REF!</v>
      </c>
    </row>
    <row r="50" spans="1:6" ht="15.75" customHeight="1" hidden="1">
      <c r="A50" s="25"/>
      <c r="B50" s="28" t="s">
        <v>25</v>
      </c>
      <c r="C50" s="14" t="s">
        <v>24</v>
      </c>
      <c r="D50" s="22" t="e">
        <f>#REF!+#REF!</f>
        <v>#REF!</v>
      </c>
      <c r="E50" s="22"/>
      <c r="F50" s="35" t="e">
        <f t="shared" si="0"/>
        <v>#REF!</v>
      </c>
    </row>
    <row r="51" spans="1:6" ht="31.5" customHeight="1" hidden="1">
      <c r="A51" s="25"/>
      <c r="B51" s="28" t="s">
        <v>27</v>
      </c>
      <c r="C51" s="14" t="s">
        <v>26</v>
      </c>
      <c r="D51" s="22" t="e">
        <f>#REF!+#REF!</f>
        <v>#REF!</v>
      </c>
      <c r="E51" s="22"/>
      <c r="F51" s="35" t="e">
        <f t="shared" si="0"/>
        <v>#REF!</v>
      </c>
    </row>
    <row r="52" spans="1:6" ht="36.75" customHeight="1">
      <c r="A52" s="25" t="s">
        <v>155</v>
      </c>
      <c r="B52" s="40" t="s">
        <v>157</v>
      </c>
      <c r="C52" s="30" t="s">
        <v>158</v>
      </c>
      <c r="D52" s="22">
        <f>D53</f>
        <v>156750</v>
      </c>
      <c r="E52" s="22">
        <f>E53</f>
        <v>156750</v>
      </c>
      <c r="F52" s="35">
        <f t="shared" si="0"/>
        <v>100</v>
      </c>
    </row>
    <row r="53" spans="1:6" ht="129.75" customHeight="1">
      <c r="A53" s="25" t="s">
        <v>156</v>
      </c>
      <c r="B53" s="40" t="s">
        <v>160</v>
      </c>
      <c r="C53" s="30" t="s">
        <v>159</v>
      </c>
      <c r="D53" s="22">
        <v>156750</v>
      </c>
      <c r="E53" s="22">
        <v>156750</v>
      </c>
      <c r="F53" s="35">
        <f t="shared" si="0"/>
        <v>100</v>
      </c>
    </row>
    <row r="54" spans="1:6" ht="18" customHeight="1">
      <c r="A54" s="27" t="s">
        <v>76</v>
      </c>
      <c r="B54" s="32" t="s">
        <v>90</v>
      </c>
      <c r="C54" s="12" t="s">
        <v>89</v>
      </c>
      <c r="D54" s="21">
        <f>D55+D65</f>
        <v>55537727.09000001</v>
      </c>
      <c r="E54" s="21">
        <f>E55+E65</f>
        <v>55537727.09000001</v>
      </c>
      <c r="F54" s="36">
        <f t="shared" si="0"/>
        <v>100</v>
      </c>
    </row>
    <row r="55" spans="1:6" ht="51" customHeight="1">
      <c r="A55" s="25" t="s">
        <v>77</v>
      </c>
      <c r="B55" s="28" t="s">
        <v>108</v>
      </c>
      <c r="C55" s="29" t="s">
        <v>15</v>
      </c>
      <c r="D55" s="22">
        <f>D56+D59+D63+D58</f>
        <v>55337221.39000001</v>
      </c>
      <c r="E55" s="22">
        <f>E56+E59+E63+E58</f>
        <v>55337221.39000001</v>
      </c>
      <c r="F55" s="35">
        <f t="shared" si="0"/>
        <v>100</v>
      </c>
    </row>
    <row r="56" spans="1:6" ht="30.75" customHeight="1">
      <c r="A56" s="25" t="s">
        <v>79</v>
      </c>
      <c r="B56" s="28" t="s">
        <v>88</v>
      </c>
      <c r="C56" s="30" t="s">
        <v>109</v>
      </c>
      <c r="D56" s="22">
        <f>D57</f>
        <v>28876800</v>
      </c>
      <c r="E56" s="22">
        <f>E57</f>
        <v>28876800</v>
      </c>
      <c r="F56" s="35">
        <f t="shared" si="0"/>
        <v>100</v>
      </c>
    </row>
    <row r="57" spans="1:6" ht="32.25" customHeight="1">
      <c r="A57" s="25" t="s">
        <v>91</v>
      </c>
      <c r="B57" s="28" t="s">
        <v>78</v>
      </c>
      <c r="C57" s="29" t="s">
        <v>110</v>
      </c>
      <c r="D57" s="22">
        <v>28876800</v>
      </c>
      <c r="E57" s="31">
        <v>28876800</v>
      </c>
      <c r="F57" s="35">
        <f t="shared" si="0"/>
        <v>100</v>
      </c>
    </row>
    <row r="58" spans="1:6" ht="32.25" customHeight="1">
      <c r="A58" s="25"/>
      <c r="B58" s="28" t="s">
        <v>161</v>
      </c>
      <c r="C58" s="30" t="s">
        <v>162</v>
      </c>
      <c r="D58" s="22">
        <v>7248733.1</v>
      </c>
      <c r="E58" s="31">
        <v>7248733.1</v>
      </c>
      <c r="F58" s="35">
        <f t="shared" si="0"/>
        <v>100</v>
      </c>
    </row>
    <row r="59" spans="1:6" ht="32.25" customHeight="1">
      <c r="A59" s="25" t="s">
        <v>92</v>
      </c>
      <c r="B59" s="28" t="s">
        <v>100</v>
      </c>
      <c r="C59" s="30" t="s">
        <v>111</v>
      </c>
      <c r="D59" s="22">
        <f>D60+D61+D62</f>
        <v>239858.34999999998</v>
      </c>
      <c r="E59" s="22">
        <f>E60+E61+E62</f>
        <v>239858.34999999998</v>
      </c>
      <c r="F59" s="35">
        <f t="shared" si="0"/>
        <v>100</v>
      </c>
    </row>
    <row r="60" spans="1:6" ht="52.5" customHeight="1">
      <c r="A60" s="25" t="s">
        <v>93</v>
      </c>
      <c r="B60" s="28" t="s">
        <v>132</v>
      </c>
      <c r="C60" s="30" t="s">
        <v>133</v>
      </c>
      <c r="D60" s="22">
        <v>81280.3</v>
      </c>
      <c r="E60" s="22">
        <v>81280.3</v>
      </c>
      <c r="F60" s="35">
        <f t="shared" si="0"/>
        <v>100</v>
      </c>
    </row>
    <row r="61" spans="1:6" ht="62.25" customHeight="1">
      <c r="A61" s="25" t="s">
        <v>94</v>
      </c>
      <c r="B61" s="28" t="s">
        <v>81</v>
      </c>
      <c r="C61" s="29" t="s">
        <v>113</v>
      </c>
      <c r="D61" s="22">
        <v>133678.05</v>
      </c>
      <c r="E61" s="22">
        <v>133678.05</v>
      </c>
      <c r="F61" s="35">
        <f t="shared" si="0"/>
        <v>100</v>
      </c>
    </row>
    <row r="62" spans="1:6" ht="54" customHeight="1">
      <c r="A62" s="25" t="s">
        <v>134</v>
      </c>
      <c r="B62" s="28" t="s">
        <v>80</v>
      </c>
      <c r="C62" s="30" t="s">
        <v>112</v>
      </c>
      <c r="D62" s="22">
        <v>24900</v>
      </c>
      <c r="E62" s="31">
        <v>24900</v>
      </c>
      <c r="F62" s="35">
        <f t="shared" si="0"/>
        <v>100</v>
      </c>
    </row>
    <row r="63" spans="1:6" ht="18.75" customHeight="1">
      <c r="A63" s="25" t="s">
        <v>95</v>
      </c>
      <c r="B63" s="33" t="s">
        <v>82</v>
      </c>
      <c r="C63" s="20" t="s">
        <v>114</v>
      </c>
      <c r="D63" s="23">
        <f>D64</f>
        <v>18971829.94</v>
      </c>
      <c r="E63" s="23">
        <f>E64</f>
        <v>18971829.94</v>
      </c>
      <c r="F63" s="35">
        <f t="shared" si="0"/>
        <v>100</v>
      </c>
    </row>
    <row r="64" spans="1:6" ht="39.75" customHeight="1">
      <c r="A64" s="25" t="s">
        <v>123</v>
      </c>
      <c r="B64" s="34" t="s">
        <v>124</v>
      </c>
      <c r="C64" s="20" t="s">
        <v>130</v>
      </c>
      <c r="D64" s="22">
        <v>18971829.94</v>
      </c>
      <c r="E64" s="31">
        <v>18971829.94</v>
      </c>
      <c r="F64" s="35">
        <f t="shared" si="0"/>
        <v>100</v>
      </c>
    </row>
    <row r="65" spans="1:6" ht="21.75" customHeight="1">
      <c r="A65" s="13" t="s">
        <v>125</v>
      </c>
      <c r="B65" s="28" t="s">
        <v>126</v>
      </c>
      <c r="C65" s="14" t="s">
        <v>127</v>
      </c>
      <c r="D65" s="22">
        <f>D66</f>
        <v>200505.7</v>
      </c>
      <c r="E65" s="22">
        <f>E66</f>
        <v>200505.7</v>
      </c>
      <c r="F65" s="35">
        <f t="shared" si="0"/>
        <v>100</v>
      </c>
    </row>
    <row r="66" spans="1:6" ht="32.25" customHeight="1">
      <c r="A66" s="13" t="s">
        <v>128</v>
      </c>
      <c r="B66" s="28" t="s">
        <v>129</v>
      </c>
      <c r="C66" s="14" t="s">
        <v>131</v>
      </c>
      <c r="D66" s="22">
        <v>200505.7</v>
      </c>
      <c r="E66" s="22">
        <v>200505.7</v>
      </c>
      <c r="F66" s="35">
        <f t="shared" si="0"/>
        <v>100</v>
      </c>
    </row>
    <row r="67" spans="1:6" ht="14.25" customHeight="1">
      <c r="A67" s="25"/>
      <c r="B67" s="45" t="s">
        <v>101</v>
      </c>
      <c r="C67" s="46"/>
      <c r="D67" s="24">
        <f>D54+D16</f>
        <v>60451342.290000014</v>
      </c>
      <c r="E67" s="24">
        <f>E54+E16</f>
        <v>60946143.290000014</v>
      </c>
      <c r="F67" s="36">
        <f t="shared" si="0"/>
        <v>100.81851118809955</v>
      </c>
    </row>
    <row r="68" spans="2:6" ht="15.75" customHeight="1" hidden="1">
      <c r="B68" s="47" t="s">
        <v>2</v>
      </c>
      <c r="C68" s="47"/>
      <c r="D68" s="47"/>
      <c r="E68" s="47"/>
      <c r="F68" s="47"/>
    </row>
    <row r="69" spans="1:6" ht="35.25" customHeight="1">
      <c r="A69" s="41" t="s">
        <v>135</v>
      </c>
      <c r="B69" s="41"/>
      <c r="C69" s="41"/>
      <c r="D69" s="41"/>
      <c r="E69" s="41"/>
      <c r="F69" s="41"/>
    </row>
    <row r="70" spans="2:6" ht="11.25" customHeight="1">
      <c r="B70" s="10"/>
      <c r="C70" s="4"/>
      <c r="D70" s="4"/>
      <c r="E70" s="4"/>
      <c r="F70" s="4"/>
    </row>
  </sheetData>
  <sheetProtection/>
  <mergeCells count="15">
    <mergeCell ref="C3:F3"/>
    <mergeCell ref="C4:F4"/>
    <mergeCell ref="C5:F5"/>
    <mergeCell ref="C6:F6"/>
    <mergeCell ref="F13:F14"/>
    <mergeCell ref="A69:F69"/>
    <mergeCell ref="A13:A14"/>
    <mergeCell ref="B9:F9"/>
    <mergeCell ref="B10:F10"/>
    <mergeCell ref="B13:B14"/>
    <mergeCell ref="B67:C67"/>
    <mergeCell ref="B68:F68"/>
    <mergeCell ref="E13:E14"/>
    <mergeCell ref="D13:D14"/>
    <mergeCell ref="C13:C14"/>
  </mergeCells>
  <printOptions/>
  <pageMargins left="0.7086614173228347" right="0.3937007874015748" top="0.9448818897637796" bottom="0.7874015748031497" header="0.31496062992125984" footer="0.31496062992125984"/>
  <pageSetup firstPageNumber="3" useFirstPageNumber="1" fitToHeight="0" horizontalDpi="600" verticalDpi="600" orientation="portrait" paperSize="9" scale="70" r:id="rId3"/>
  <headerFooter alignWithMargins="0">
    <oddHeader>&amp;C&amp;P</oddHeader>
  </headerFooter>
  <rowBreaks count="1" manualBreakCount="1">
    <brk id="25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kazym</cp:lastModifiedBy>
  <cp:lastPrinted>2021-05-04T07:14:28Z</cp:lastPrinted>
  <dcterms:created xsi:type="dcterms:W3CDTF">2008-10-23T07:29:54Z</dcterms:created>
  <dcterms:modified xsi:type="dcterms:W3CDTF">2021-05-20T06:58:51Z</dcterms:modified>
  <cp:category/>
  <cp:version/>
  <cp:contentType/>
  <cp:contentStatus/>
</cp:coreProperties>
</file>